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8_{837BA943-99D3-4A22-B72B-E30EF57AF3E1}" xr6:coauthVersionLast="45" xr6:coauthVersionMax="45" xr10:uidLastSave="{00000000-0000-0000-0000-000000000000}"/>
  <bookViews>
    <workbookView xWindow="-108" yWindow="-108" windowWidth="23256" windowHeight="1257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4" i="4"/>
  <c r="E54" i="4"/>
  <c r="H54" i="4" s="1"/>
  <c r="E52" i="4"/>
  <c r="H52" i="4" s="1"/>
  <c r="E50" i="4"/>
  <c r="H50" i="4" s="1"/>
  <c r="E48" i="4"/>
  <c r="H48" i="4" s="1"/>
  <c r="E46" i="4"/>
  <c r="H46" i="4" s="1"/>
  <c r="E44" i="4"/>
  <c r="E42" i="4"/>
  <c r="C56" i="4"/>
  <c r="G34" i="4"/>
  <c r="F34" i="4"/>
  <c r="H29" i="4"/>
  <c r="E32" i="4"/>
  <c r="H32" i="4" s="1"/>
  <c r="E31" i="4"/>
  <c r="H31" i="4" s="1"/>
  <c r="E30" i="4"/>
  <c r="H30" i="4" s="1"/>
  <c r="E29" i="4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34" i="4" l="1"/>
  <c r="E56" i="4"/>
  <c r="H34" i="4"/>
  <c r="H42" i="4"/>
  <c r="H56" i="4" s="1"/>
  <c r="H20" i="4"/>
  <c r="E20" i="4"/>
  <c r="E40" i="5" l="1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63" i="6"/>
  <c r="H12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H69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57" i="6" l="1"/>
  <c r="H57" i="6" s="1"/>
  <c r="H25" i="5"/>
  <c r="C42" i="5"/>
  <c r="E16" i="8"/>
  <c r="E43" i="6"/>
  <c r="H43" i="6" s="1"/>
  <c r="E33" i="6"/>
  <c r="H33" i="6" s="1"/>
  <c r="E23" i="6"/>
  <c r="H23" i="6" s="1"/>
  <c r="G77" i="6"/>
  <c r="E13" i="6"/>
  <c r="H13" i="6" s="1"/>
  <c r="H16" i="5"/>
  <c r="F77" i="6"/>
  <c r="H38" i="5"/>
  <c r="H36" i="5" s="1"/>
  <c r="H6" i="8"/>
  <c r="E6" i="5"/>
  <c r="H13" i="5"/>
  <c r="H6" i="5" s="1"/>
  <c r="C77" i="6"/>
  <c r="D77" i="6"/>
  <c r="E5" i="6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<sst xmlns="http://schemas.openxmlformats.org/spreadsheetml/2006/main" count="207" uniqueCount="146">
  <si>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</si>
  <si>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</si>
  <si>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</si>
  <si>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</si>
  <si>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</si>
  <si>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</si>
  <si>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</si>
  <si>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</si>
  <si>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</si>
  <si>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</si>
  <si>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</si>
  <si>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</si>
  <si>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</si>
  <si>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</si>
  <si>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</si>
  <si>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</si>
  <si>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</si>
  <si>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</si>
  <si>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</si>
  <si>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</si>
  <si>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</si>
  <si>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</si>
  <si>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</si>
  <si>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</si>
  <si>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</si>
  <si>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</si>
  <si>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</si>
  <si>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</si>
  <si>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</si>
  <si>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</si>
  <si>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</si>
  <si>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</si>
  <si>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</si>
  <si>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</si>
  <si>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</si>
  <si>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</si>
  <si>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</si>
  <si>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</si>
  <si>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</si>
  <si>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</si>
  <si>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</si>
  <si>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</si>
  <si>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</si>
  <si>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</si>
  <si>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</si>
  <si>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</si>
  <si>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</si>
  <si>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</si>
  <si>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</si>
  <si>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</si>
  <si>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</si>
  <si>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</si>
  <si>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</si>
  <si>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</si>
  <si>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</si>
  <si>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</si>
  <si>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</si>
  <si>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</si>
  <si>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</si>
  <si>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</si>
  <si>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</si>
  <si>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</si>
  <si>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</si>
  <si>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</si>
  <si>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</si>
  <si>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</si>
  <si>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</si>
  <si>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</si>
  <si>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</si>
  <si>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</si>
  <si>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</si>
  <si>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</si>
  <si>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</si>
  <si>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</si>
  <si>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</si>
  <si>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</si>
  <si>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</si>
  <si>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</si>
  <si>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</si>
  <si>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</si>
  <si>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</si>
  <si>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</si>
  <si>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</si>
  <si>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</si>
  <si>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</si>
  <si>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</si>
  <si>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</si>
  <si>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</si>
  <si>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</si>
  <si>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</si>
  <si>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</si>
  <si>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</si>
  <si>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</si>
  <si>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</si>
  <si>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</si>
  <si>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</si>
  <si>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</si>
  <si>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</si>
  <si>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</si>
  <si>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</si>
  <si>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</si>
  <si>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</si>
  <si>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</si>
  <si>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</si>
  <si>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</si>
  <si>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</si>
  <si>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</si>
  <si>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</si>
  <si>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</si>
  <si>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</si>
  <si>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</si>
  <si>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</si>
  <si>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</si>
  <si>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</si>
  <si>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</si>
  <si>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</si>
  <si>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</si>
  <si>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</si>
  <si>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</si>
  <si>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</si>
  <si>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</si>
  <si>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</si>
  <si>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</si>
  <si>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</si>
  <si>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</si>
  <si>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</si>
  <si>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</si>
  <si>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</si>
  <si>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DICIEMBRE DEL 2020</t>
  </si>
  <si>
    <t>JUNTA DE AGUA POTABLE Y ALCANTARILLADO DE COMONFORT, GTO.
ESTADO ANALÍTICO DEL EJERCICIO DEL PRESUPUESTO DE EGRESOS
CLASIFICACION ECÓNOMICA (POR TIPO DE GASTO)
DEL 1 ENERO AL 31 DE DICIEMBRE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</si>
  <si>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</si>
  <si>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</si>
  <si>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</si>
  <si>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</si>
  <si>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</si>
  <si>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</si>
  <si>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</si>
  <si>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</si>
  <si>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</si>
  <si>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</si>
  <si>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</si>
  <si>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DICIEMBRE DEL 2020</t>
  </si>
  <si>
    <t>Gobierno (Federal/Estatal/Municipal) de JUNTA DE AGUA POTABLE Y ALCANTARILLADO DE COMONFORT, GTO.
Estado Analítico del Ejercicio del Presupuesto de Egresos
Clasificación Administrativa
DEL 1 ENERO AL 31 DE DICIEMBRE DEL 2020</t>
  </si>
  <si>
    <t>Sector Paraestatal del Gobierno (Federal/Estatal/Municipal) de JUNTA DE AGUA POTABLE Y ALCANTARILLADO DE COMONFORT, GTO.
Estado Analítico del Ejercicio del Presupuesto de Egresos
Clasificación Administrativa
DEL 1 ENERO AL 31 DE DICIEMBRE DEL 2020</t>
  </si>
  <si>
    <t>JUNTA DE AGUA POTABLE Y ALCANTARILLADO DE COMONFORT,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</si>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</sst>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82</xdr:row>
      <xdr:rowOff>57149</xdr:rowOff>
    </xdr:from>
    <xdr:to>
      <xdr:col>6</xdr:col>
      <xdr:colOff>428625</xdr:colOff>
      <xdr:row>89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295400" y="12430124"/>
          <a:ext cx="7334250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1390650</xdr:colOff>
      <xdr:row>27</xdr:row>
      <xdr:rowOff>47625</xdr:rowOff>
    </xdr:from>
    <xdr:to>
      <xdr:col>6</xdr:col>
      <xdr:colOff>323849</xdr:colOff>
      <xdr:row>32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552575" y="45624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62</xdr:row>
      <xdr:rowOff>133349</xdr:rowOff>
    </xdr:from>
    <xdr:to>
      <xdr:col>6</xdr:col>
      <xdr:colOff>533400</xdr:colOff>
      <xdr:row>70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447800" y="11449049"/>
          <a:ext cx="6915150" cy="1038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50</xdr:row>
      <xdr:rowOff>76200</xdr:rowOff>
    </xdr:from>
    <xdr:to>
      <xdr:col>6</xdr:col>
      <xdr:colOff>933450</xdr:colOff>
      <xdr:row>58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85925" y="8020050"/>
          <a:ext cx="7477125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opLeftCell="A43" workbookViewId="0">
      <selection sqref="A1:H90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-1384421.93</v>
      </c>
      <c r="E5" s="14">
        <f>C5+D5</f>
        <v>9151123.5</v>
      </c>
      <c r="F5" s="14">
        <f>SUM(F6:F12)</f>
        <v>8590007.709999999</v>
      </c>
      <c r="G5" s="14">
        <f>SUM(G6:G12)</f>
        <v>8590007.709999999</v>
      </c>
      <c r="H5" s="14">
        <f>E5-F5</f>
        <v>561115.79000000097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-770392.15</v>
      </c>
      <c r="E6" s="15">
        <f t="shared" ref="E6:E69" si="0">C6+D6</f>
        <v>2526303.9</v>
      </c>
      <c r="F6" s="15">
        <v>2480935.61</v>
      </c>
      <c r="G6" s="15">
        <v>2480935.61</v>
      </c>
      <c r="H6" s="15">
        <f t="shared" ref="H6:H69" si="1">E6-F6</f>
        <v>45368.290000000037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-121000</v>
      </c>
      <c r="E7" s="15">
        <f t="shared" si="0"/>
        <v>3791059.67</v>
      </c>
      <c r="F7" s="15">
        <v>3546439.14</v>
      </c>
      <c r="G7" s="15">
        <v>3546439.14</v>
      </c>
      <c r="H7" s="15">
        <f t="shared" si="1"/>
        <v>244620.5299999998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-135511.35</v>
      </c>
      <c r="E8" s="15">
        <f t="shared" si="0"/>
        <v>1487014.43</v>
      </c>
      <c r="F8" s="15">
        <v>1315618.8</v>
      </c>
      <c r="G8" s="15">
        <v>1315618.8</v>
      </c>
      <c r="H8" s="15">
        <f t="shared" si="1"/>
        <v>171395.62999999989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-357518.43</v>
      </c>
      <c r="E10" s="15">
        <f t="shared" si="0"/>
        <v>1346745.5</v>
      </c>
      <c r="F10" s="15">
        <v>1247014.1599999999</v>
      </c>
      <c r="G10" s="15">
        <v>1247014.1599999999</v>
      </c>
      <c r="H10" s="15">
        <f t="shared" si="1"/>
        <v>99731.340000000084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-39421.87000000001</v>
      </c>
      <c r="E13" s="15">
        <f t="shared" si="0"/>
        <v>2147078.13</v>
      </c>
      <c r="F13" s="15">
        <f>SUM(F14:F22)</f>
        <v>1996449.57</v>
      </c>
      <c r="G13" s="15">
        <f>SUM(G14:G22)</f>
        <v>1996449.57</v>
      </c>
      <c r="H13" s="15">
        <f t="shared" si="1"/>
        <v>150628.55999999982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14000</v>
      </c>
      <c r="E14" s="15">
        <f t="shared" si="0"/>
        <v>179500</v>
      </c>
      <c r="F14" s="15">
        <v>130979.3</v>
      </c>
      <c r="G14" s="15">
        <v>130979.3</v>
      </c>
      <c r="H14" s="15">
        <f t="shared" si="1"/>
        <v>48520.7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10596</v>
      </c>
      <c r="G15" s="15">
        <v>10596</v>
      </c>
      <c r="H15" s="15">
        <f t="shared" si="1"/>
        <v>14404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70000</v>
      </c>
      <c r="G16" s="15">
        <v>70000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46821.93</v>
      </c>
      <c r="E17" s="15">
        <f t="shared" si="0"/>
        <v>732821.93</v>
      </c>
      <c r="F17" s="15">
        <v>730353.27</v>
      </c>
      <c r="G17" s="15">
        <v>730353.27</v>
      </c>
      <c r="H17" s="15">
        <f t="shared" si="1"/>
        <v>2468.6600000000326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10000</v>
      </c>
      <c r="E18" s="15">
        <f t="shared" si="0"/>
        <v>108500</v>
      </c>
      <c r="F18" s="15">
        <v>105530</v>
      </c>
      <c r="G18" s="15">
        <v>105530</v>
      </c>
      <c r="H18" s="15">
        <f t="shared" si="1"/>
        <v>2970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-123600</v>
      </c>
      <c r="E19" s="15">
        <f t="shared" si="0"/>
        <v>576400</v>
      </c>
      <c r="F19" s="15">
        <v>573403.31999999995</v>
      </c>
      <c r="G19" s="15">
        <v>573403.31999999995</v>
      </c>
      <c r="H19" s="15">
        <f t="shared" si="1"/>
        <v>2996.6800000000512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-4000</v>
      </c>
      <c r="E20" s="15">
        <f t="shared" si="0"/>
        <v>86000</v>
      </c>
      <c r="F20" s="15">
        <v>42838.239999999998</v>
      </c>
      <c r="G20" s="15">
        <v>42838.239999999998</v>
      </c>
      <c r="H20" s="15">
        <f t="shared" si="1"/>
        <v>43161.760000000002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-2643.8</v>
      </c>
      <c r="E22" s="15">
        <f t="shared" si="0"/>
        <v>368856.2</v>
      </c>
      <c r="F22" s="15">
        <v>332749.44</v>
      </c>
      <c r="G22" s="15">
        <v>332749.44</v>
      </c>
      <c r="H22" s="15">
        <f t="shared" si="1"/>
        <v>36106.760000000009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1030863.8</v>
      </c>
      <c r="E23" s="15">
        <f t="shared" si="0"/>
        <v>12691021.710000001</v>
      </c>
      <c r="F23" s="15">
        <f>SUM(F24:F32)</f>
        <v>12398208.530000003</v>
      </c>
      <c r="G23" s="15">
        <f>SUM(G24:G32)</f>
        <v>12398208.530000003</v>
      </c>
      <c r="H23" s="15">
        <f t="shared" si="1"/>
        <v>292813.17999999784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1205349</v>
      </c>
      <c r="E24" s="15">
        <f t="shared" si="0"/>
        <v>9884604.2400000002</v>
      </c>
      <c r="F24" s="15">
        <v>9854864.5600000005</v>
      </c>
      <c r="G24" s="15">
        <v>9854864.5600000005</v>
      </c>
      <c r="H24" s="15">
        <f t="shared" si="1"/>
        <v>29739.679999999702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-75000</v>
      </c>
      <c r="E25" s="15">
        <f t="shared" si="0"/>
        <v>80000</v>
      </c>
      <c r="F25" s="15">
        <v>44232.24</v>
      </c>
      <c r="G25" s="15">
        <v>44232.24</v>
      </c>
      <c r="H25" s="15">
        <f t="shared" si="1"/>
        <v>35767.760000000002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143251</v>
      </c>
      <c r="E26" s="15">
        <f t="shared" si="0"/>
        <v>343251</v>
      </c>
      <c r="F26" s="15">
        <v>326333</v>
      </c>
      <c r="G26" s="15">
        <v>326333</v>
      </c>
      <c r="H26" s="15">
        <f t="shared" si="1"/>
        <v>16918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-46726.2</v>
      </c>
      <c r="E27" s="15">
        <f t="shared" si="0"/>
        <v>104273.8</v>
      </c>
      <c r="F27" s="15">
        <v>99926.99</v>
      </c>
      <c r="G27" s="15">
        <v>99926.99</v>
      </c>
      <c r="H27" s="15">
        <f t="shared" si="1"/>
        <v>4346.8099999999977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188672.69</v>
      </c>
      <c r="E28" s="15">
        <f t="shared" si="0"/>
        <v>679172.69</v>
      </c>
      <c r="F28" s="15">
        <v>568913.55000000005</v>
      </c>
      <c r="G28" s="15">
        <v>568913.55000000005</v>
      </c>
      <c r="H28" s="15">
        <f t="shared" si="1"/>
        <v>110259.1399999999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-25000</v>
      </c>
      <c r="E29" s="15">
        <f t="shared" si="0"/>
        <v>30700</v>
      </c>
      <c r="F29" s="15">
        <v>23455.25</v>
      </c>
      <c r="G29" s="15">
        <v>23455.25</v>
      </c>
      <c r="H29" s="15">
        <f t="shared" si="1"/>
        <v>7244.75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2623.88</v>
      </c>
      <c r="G30" s="15">
        <v>2623.88</v>
      </c>
      <c r="H30" s="15">
        <f t="shared" si="1"/>
        <v>6376.12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1448.21</v>
      </c>
      <c r="G31" s="15">
        <v>1448.21</v>
      </c>
      <c r="H31" s="15">
        <f t="shared" si="1"/>
        <v>51.789999999999964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-359682.69</v>
      </c>
      <c r="E32" s="15">
        <f t="shared" si="0"/>
        <v>1558519.98</v>
      </c>
      <c r="F32" s="15">
        <v>1476410.85</v>
      </c>
      <c r="G32" s="15">
        <v>1476410.85</v>
      </c>
      <c r="H32" s="15">
        <f t="shared" si="1"/>
        <v>82109.129999999888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0</v>
      </c>
      <c r="E33" s="15">
        <f t="shared" si="0"/>
        <v>61035.32</v>
      </c>
      <c r="F33" s="15">
        <f>SUM(F34:F42)</f>
        <v>59722.46</v>
      </c>
      <c r="G33" s="15">
        <f>SUM(G34:G42)</f>
        <v>59722.46</v>
      </c>
      <c r="H33" s="15">
        <f t="shared" si="1"/>
        <v>1312.8600000000006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59722.46</v>
      </c>
      <c r="G38" s="15">
        <v>59722.46</v>
      </c>
      <c r="H38" s="15">
        <f t="shared" si="1"/>
        <v>1312.8600000000006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392980</v>
      </c>
      <c r="E43" s="15">
        <f t="shared" si="0"/>
        <v>512980</v>
      </c>
      <c r="F43" s="15">
        <f>SUM(F44:F52)</f>
        <v>377836.98</v>
      </c>
      <c r="G43" s="15">
        <f>SUM(G44:G52)</f>
        <v>377836.98</v>
      </c>
      <c r="H43" s="15">
        <f t="shared" si="1"/>
        <v>135143.02000000002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33025.43</v>
      </c>
      <c r="G44" s="15">
        <v>33025.43</v>
      </c>
      <c r="H44" s="15">
        <f t="shared" si="1"/>
        <v>12974.57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-29952</v>
      </c>
      <c r="E47" s="15">
        <f t="shared" si="0"/>
        <v>14048</v>
      </c>
      <c r="F47" s="15">
        <v>0</v>
      </c>
      <c r="G47" s="15">
        <v>0</v>
      </c>
      <c r="H47" s="15">
        <f t="shared" si="1"/>
        <v>14048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422932</v>
      </c>
      <c r="E49" s="15">
        <f t="shared" si="0"/>
        <v>452932</v>
      </c>
      <c r="F49" s="15">
        <v>344811.55</v>
      </c>
      <c r="G49" s="15">
        <v>344811.55</v>
      </c>
      <c r="H49" s="15">
        <f t="shared" si="1"/>
        <v>108120.45000000001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23422225.250000004</v>
      </c>
      <c r="G77" s="17">
        <f t="shared" si="4"/>
        <v>23422225.250000004</v>
      </c>
      <c r="H77" s="17">
        <f t="shared" si="4"/>
        <v>1141013.4099999988</v>
      </c>
    </row>
    <row r="78" spans="1:8" x14ac:dyDescent="0.2">
      <c r="B78" s="52" t="s">
        <v>145</v>
      </c>
      <c r="C78" s="53"/>
      <c r="D78" s="54"/>
      <c r="E78" s="54"/>
      <c r="F78" s="54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sqref="A1:H40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-392980</v>
      </c>
      <c r="E6" s="50">
        <f>C6+D6</f>
        <v>23989223.34</v>
      </c>
      <c r="F6" s="50">
        <v>22984665.809999999</v>
      </c>
      <c r="G6" s="50">
        <v>22984665.809999999</v>
      </c>
      <c r="H6" s="50">
        <f>E6-F6</f>
        <v>1004557.5300000012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392980</v>
      </c>
      <c r="E8" s="50">
        <f>C8+D8</f>
        <v>512980</v>
      </c>
      <c r="F8" s="50">
        <v>377836.98</v>
      </c>
      <c r="G8" s="50">
        <v>377836.98</v>
      </c>
      <c r="H8" s="50">
        <f>E8-F8</f>
        <v>135143.02000000002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59722.46</v>
      </c>
      <c r="G12" s="50">
        <v>59722.46</v>
      </c>
      <c r="H12" s="50">
        <f>E12-F12</f>
        <v>1312.8600000000006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23422225.25</v>
      </c>
      <c r="G16" s="17">
        <f t="shared" si="0"/>
        <v>23422225.25</v>
      </c>
      <c r="H16" s="17">
        <f t="shared" si="0"/>
        <v>1141013.4100000013</v>
      </c>
    </row>
    <row r="17" spans="2:6" x14ac:dyDescent="0.2">
      <c r="B17" s="52" t="s">
        <v>145</v>
      </c>
      <c r="C17" s="53"/>
      <c r="D17" s="54"/>
      <c r="E17" s="54"/>
      <c r="F17" s="54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141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-494900</v>
      </c>
      <c r="E7" s="15">
        <f>C7+D7</f>
        <v>1913895.79</v>
      </c>
      <c r="F7" s="15">
        <v>1732610.73</v>
      </c>
      <c r="G7" s="15">
        <v>1732610.73</v>
      </c>
      <c r="H7" s="15">
        <f>E7-F7</f>
        <v>181285.06000000006</v>
      </c>
    </row>
    <row r="8" spans="1:8" x14ac:dyDescent="0.2">
      <c r="A8" s="4" t="s">
        <v>131</v>
      </c>
      <c r="B8" s="22"/>
      <c r="C8" s="15">
        <v>3709095.33</v>
      </c>
      <c r="D8" s="15">
        <v>-505933.89</v>
      </c>
      <c r="E8" s="15">
        <f t="shared" ref="E8:E13" si="0">C8+D8</f>
        <v>3203161.44</v>
      </c>
      <c r="F8" s="15">
        <v>2978452.2</v>
      </c>
      <c r="G8" s="15">
        <v>2978452.2</v>
      </c>
      <c r="H8" s="15">
        <f t="shared" ref="H8:H13" si="1">E8-F8</f>
        <v>224709.23999999976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142013.25</v>
      </c>
      <c r="G9" s="15">
        <v>142013.25</v>
      </c>
      <c r="H9" s="15">
        <f t="shared" si="1"/>
        <v>4632.9800000000105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137516.91</v>
      </c>
      <c r="G10" s="15">
        <v>137516.91</v>
      </c>
      <c r="H10" s="15">
        <f t="shared" si="1"/>
        <v>129.32000000000698</v>
      </c>
    </row>
    <row r="11" spans="1:8" x14ac:dyDescent="0.2">
      <c r="A11" s="4" t="s">
        <v>134</v>
      </c>
      <c r="B11" s="22"/>
      <c r="C11" s="15">
        <v>383769.93</v>
      </c>
      <c r="D11" s="15">
        <v>-324321.93</v>
      </c>
      <c r="E11" s="15">
        <f t="shared" si="0"/>
        <v>59448</v>
      </c>
      <c r="F11" s="15">
        <v>54699.45</v>
      </c>
      <c r="G11" s="15">
        <v>54699.45</v>
      </c>
      <c r="H11" s="15">
        <f t="shared" si="1"/>
        <v>4748.5500000000029</v>
      </c>
    </row>
    <row r="12" spans="1:8" x14ac:dyDescent="0.2">
      <c r="A12" s="4" t="s">
        <v>135</v>
      </c>
      <c r="B12" s="22"/>
      <c r="C12" s="15">
        <v>215846.23</v>
      </c>
      <c r="D12" s="15">
        <v>-35000</v>
      </c>
      <c r="E12" s="15">
        <f t="shared" si="0"/>
        <v>180846.23</v>
      </c>
      <c r="F12" s="15">
        <v>171800.03</v>
      </c>
      <c r="G12" s="15">
        <v>171800.03</v>
      </c>
      <c r="H12" s="15">
        <f t="shared" si="1"/>
        <v>9046.2000000000116</v>
      </c>
    </row>
    <row r="13" spans="1:8" x14ac:dyDescent="0.2">
      <c r="A13" s="4" t="s">
        <v>136</v>
      </c>
      <c r="B13" s="22"/>
      <c r="C13" s="15">
        <v>2398841.12</v>
      </c>
      <c r="D13" s="15">
        <v>-174000</v>
      </c>
      <c r="E13" s="15">
        <f t="shared" si="0"/>
        <v>2224841.12</v>
      </c>
      <c r="F13" s="15">
        <v>2037694.97</v>
      </c>
      <c r="G13" s="15">
        <v>2037694.97</v>
      </c>
      <c r="H13" s="15">
        <f t="shared" si="1"/>
        <v>187146.15000000014</v>
      </c>
    </row>
    <row r="14" spans="1:8" x14ac:dyDescent="0.2">
      <c r="A14" s="4" t="s">
        <v>137</v>
      </c>
      <c r="B14" s="22"/>
      <c r="C14" s="15">
        <v>645304.11</v>
      </c>
      <c r="D14" s="15">
        <v>226326.69</v>
      </c>
      <c r="E14" s="15">
        <f t="shared" ref="E14" si="2">C14+D14</f>
        <v>871630.8</v>
      </c>
      <c r="F14" s="15">
        <v>808114.84</v>
      </c>
      <c r="G14" s="15">
        <v>808114.84</v>
      </c>
      <c r="H14" s="15">
        <f t="shared" ref="H14" si="3">E14-F14</f>
        <v>63515.960000000079</v>
      </c>
    </row>
    <row r="15" spans="1:8" x14ac:dyDescent="0.2">
      <c r="A15" s="4" t="s">
        <v>138</v>
      </c>
      <c r="B15" s="22"/>
      <c r="C15" s="15">
        <v>272472.38</v>
      </c>
      <c r="D15" s="15">
        <v>-2000</v>
      </c>
      <c r="E15" s="15">
        <f t="shared" ref="E15" si="4">C15+D15</f>
        <v>270472.38</v>
      </c>
      <c r="F15" s="15">
        <v>247225.89</v>
      </c>
      <c r="G15" s="15">
        <v>247225.89</v>
      </c>
      <c r="H15" s="15">
        <f t="shared" ref="H15" si="5">E15-F15</f>
        <v>23246.489999999991</v>
      </c>
    </row>
    <row r="16" spans="1:8" x14ac:dyDescent="0.2">
      <c r="A16" s="4" t="s">
        <v>139</v>
      </c>
      <c r="B16" s="22"/>
      <c r="C16" s="15">
        <v>10930264.300000001</v>
      </c>
      <c r="D16" s="15">
        <v>1863804.2</v>
      </c>
      <c r="E16" s="15">
        <f t="shared" ref="E16" si="6">C16+D16</f>
        <v>12794068.5</v>
      </c>
      <c r="F16" s="15">
        <v>12676687.289999999</v>
      </c>
      <c r="G16" s="15">
        <v>12676687.289999999</v>
      </c>
      <c r="H16" s="15">
        <f t="shared" ref="H16" si="7">E16-F16</f>
        <v>117381.21000000089</v>
      </c>
    </row>
    <row r="17" spans="1:8" x14ac:dyDescent="0.2">
      <c r="A17" s="4" t="s">
        <v>140</v>
      </c>
      <c r="B17" s="22"/>
      <c r="C17" s="15">
        <v>3322557.01</v>
      </c>
      <c r="D17" s="15">
        <v>-561975.06999999995</v>
      </c>
      <c r="E17" s="15">
        <f t="shared" ref="E17" si="8">C17+D17</f>
        <v>2760581.94</v>
      </c>
      <c r="F17" s="15">
        <v>2435409.69</v>
      </c>
      <c r="G17" s="15">
        <v>2435409.69</v>
      </c>
      <c r="H17" s="15">
        <f t="shared" ref="H17" si="9">E17-F17</f>
        <v>325172.25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24563238.660000004</v>
      </c>
      <c r="F20" s="23">
        <f t="shared" si="10"/>
        <v>23422225.25</v>
      </c>
      <c r="G20" s="23">
        <f t="shared" si="10"/>
        <v>23422225.25</v>
      </c>
      <c r="H20" s="23">
        <f t="shared" si="10"/>
        <v>1141013.4100000011</v>
      </c>
    </row>
    <row r="23" spans="1:8" ht="45" customHeight="1" x14ac:dyDescent="0.2">
      <c r="A23" s="55" t="s">
        <v>142</v>
      </c>
      <c r="B23" s="56"/>
      <c r="C23" s="56"/>
      <c r="D23" s="56"/>
      <c r="E23" s="56"/>
      <c r="F23" s="56"/>
      <c r="G23" s="56"/>
      <c r="H23" s="57"/>
    </row>
    <row r="25" spans="1:8" x14ac:dyDescent="0.2">
      <c r="A25" s="60" t="s">
        <v>54</v>
      </c>
      <c r="B25" s="61"/>
      <c r="C25" s="55" t="s">
        <v>60</v>
      </c>
      <c r="D25" s="56"/>
      <c r="E25" s="56"/>
      <c r="F25" s="56"/>
      <c r="G25" s="57"/>
      <c r="H25" s="58" t="s">
        <v>59</v>
      </c>
    </row>
    <row r="26" spans="1:8" ht="20.399999999999999" x14ac:dyDescent="0.2">
      <c r="A26" s="62"/>
      <c r="B26" s="63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9"/>
    </row>
    <row r="27" spans="1:8" x14ac:dyDescent="0.2">
      <c r="A27" s="64"/>
      <c r="B27" s="65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5" t="s">
        <v>143</v>
      </c>
      <c r="B37" s="56"/>
      <c r="C37" s="56"/>
      <c r="D37" s="56"/>
      <c r="E37" s="56"/>
      <c r="F37" s="56"/>
      <c r="G37" s="56"/>
      <c r="H37" s="57"/>
    </row>
    <row r="38" spans="1:8" x14ac:dyDescent="0.2">
      <c r="A38" s="60" t="s">
        <v>54</v>
      </c>
      <c r="B38" s="61"/>
      <c r="C38" s="55" t="s">
        <v>60</v>
      </c>
      <c r="D38" s="56"/>
      <c r="E38" s="56"/>
      <c r="F38" s="56"/>
      <c r="G38" s="57"/>
      <c r="H38" s="58" t="s">
        <v>59</v>
      </c>
    </row>
    <row r="39" spans="1:8" ht="20.399999999999999" x14ac:dyDescent="0.2">
      <c r="A39" s="62"/>
      <c r="B39" s="63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9"/>
    </row>
    <row r="40" spans="1:8" x14ac:dyDescent="0.2">
      <c r="A40" s="64"/>
      <c r="B40" s="65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52" t="s">
        <v>145</v>
      </c>
      <c r="C57" s="53"/>
      <c r="D57" s="54"/>
      <c r="E57" s="54"/>
      <c r="F57" s="54"/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23422225.25</v>
      </c>
      <c r="G16" s="15">
        <f t="shared" si="3"/>
        <v>23422225.25</v>
      </c>
      <c r="H16" s="15">
        <f t="shared" si="3"/>
        <v>1141013.4100000008</v>
      </c>
    </row>
    <row r="17" spans="1:8" x14ac:dyDescent="0.2">
      <c r="A17" s="38"/>
      <c r="B17" s="42" t="s">
        <v>45</v>
      </c>
      <c r="C17" s="15">
        <v>23645462.170000002</v>
      </c>
      <c r="D17" s="15">
        <v>-224326.69</v>
      </c>
      <c r="E17" s="15">
        <f>C17+D17</f>
        <v>23421135.48</v>
      </c>
      <c r="F17" s="15">
        <v>22366884.52</v>
      </c>
      <c r="G17" s="15">
        <v>22366884.52</v>
      </c>
      <c r="H17" s="15">
        <f t="shared" ref="H17:H23" si="4">E17-F17</f>
        <v>1054250.9600000009</v>
      </c>
    </row>
    <row r="18" spans="1:8" x14ac:dyDescent="0.2">
      <c r="A18" s="38"/>
      <c r="B18" s="42" t="s">
        <v>28</v>
      </c>
      <c r="C18" s="15">
        <v>917776.49</v>
      </c>
      <c r="D18" s="15">
        <v>224326.69</v>
      </c>
      <c r="E18" s="15">
        <f t="shared" ref="E18:E23" si="5">C18+D18</f>
        <v>1142103.18</v>
      </c>
      <c r="F18" s="15">
        <v>1055340.73</v>
      </c>
      <c r="G18" s="15">
        <v>1055340.73</v>
      </c>
      <c r="H18" s="15">
        <f t="shared" si="4"/>
        <v>86762.449999999953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23422225.25</v>
      </c>
      <c r="G42" s="23">
        <f t="shared" si="12"/>
        <v>23422225.25</v>
      </c>
      <c r="H42" s="23">
        <f t="shared" si="12"/>
        <v>1141013.4100000008</v>
      </c>
    </row>
    <row r="43" spans="1:8" x14ac:dyDescent="0.2">
      <c r="A43" s="37"/>
      <c r="B43" s="52" t="s">
        <v>145</v>
      </c>
      <c r="C43" s="53"/>
      <c r="D43" s="54"/>
      <c r="E43" s="54"/>
      <c r="F43" s="54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2021-01-28T23:18:19Z</cp:lastPrinted>
  <dcterms:created xsi:type="dcterms:W3CDTF">2014-02-10T03:37:14Z</dcterms:created>
  <dcterms:modified xsi:type="dcterms:W3CDTF">2021-02-22T16:05:12Z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